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berly\Desktop\Budgets\2026-2027 Budget Info\"/>
    </mc:Choice>
  </mc:AlternateContent>
  <xr:revisionPtr revIDLastSave="0" documentId="13_ncr:1_{D1F0762D-E897-4ECC-B351-8E5CF750C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2025-202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G60" i="1"/>
  <c r="G59" i="1"/>
  <c r="G58" i="1"/>
  <c r="G57" i="1"/>
  <c r="G56" i="1"/>
  <c r="G55" i="1"/>
  <c r="G54" i="1"/>
  <c r="G53" i="1"/>
  <c r="G52" i="1"/>
  <c r="G18" i="1"/>
  <c r="G17" i="1"/>
  <c r="G42" i="1"/>
  <c r="G67" i="1"/>
  <c r="G63" i="1"/>
  <c r="G27" i="1"/>
  <c r="G29" i="1"/>
  <c r="G90" i="1" l="1"/>
  <c r="G28" i="1"/>
  <c r="G49" i="1"/>
  <c r="G91" i="1"/>
  <c r="G35" i="1" l="1"/>
  <c r="C9" i="1" l="1"/>
  <c r="F95" i="1" l="1"/>
  <c r="E95" i="1" l="1"/>
  <c r="G93" i="1" l="1"/>
  <c r="G75" i="1"/>
  <c r="G73" i="1"/>
  <c r="G72" i="1"/>
  <c r="G50" i="1"/>
  <c r="G92" i="1" l="1"/>
  <c r="G89" i="1"/>
  <c r="G88" i="1"/>
  <c r="G87" i="1"/>
  <c r="G86" i="1"/>
  <c r="G84" i="1"/>
  <c r="G83" i="1"/>
  <c r="G82" i="1"/>
  <c r="G81" i="1"/>
  <c r="G80" i="1"/>
  <c r="G79" i="1"/>
  <c r="G78" i="1"/>
  <c r="G77" i="1"/>
  <c r="G76" i="1"/>
  <c r="G71" i="1"/>
  <c r="G70" i="1"/>
  <c r="G69" i="1"/>
  <c r="G68" i="1"/>
  <c r="G66" i="1"/>
  <c r="G64" i="1"/>
  <c r="G62" i="1"/>
  <c r="G51" i="1"/>
  <c r="G48" i="1"/>
  <c r="G47" i="1"/>
  <c r="G46" i="1"/>
  <c r="G45" i="1"/>
  <c r="G44" i="1"/>
  <c r="G43" i="1"/>
  <c r="G41" i="1"/>
  <c r="G40" i="1"/>
  <c r="G39" i="1"/>
  <c r="G38" i="1"/>
  <c r="G37" i="1"/>
  <c r="G36" i="1"/>
  <c r="G34" i="1"/>
  <c r="G33" i="1"/>
  <c r="G32" i="1"/>
  <c r="G31" i="1"/>
  <c r="G25" i="1"/>
  <c r="G23" i="1"/>
  <c r="G22" i="1"/>
  <c r="G21" i="1"/>
  <c r="G20" i="1"/>
  <c r="G16" i="1"/>
  <c r="G15" i="1"/>
  <c r="C10" i="1" l="1"/>
  <c r="C11" i="1"/>
  <c r="G95" i="1"/>
</calcChain>
</file>

<file path=xl/sharedStrings.xml><?xml version="1.0" encoding="utf-8"?>
<sst xmlns="http://schemas.openxmlformats.org/spreadsheetml/2006/main" count="142" uniqueCount="133">
  <si>
    <t xml:space="preserve">PG &amp; E  Utility Pumps </t>
  </si>
  <si>
    <t xml:space="preserve">PG &amp; E  Utility Shop &amp; Office </t>
  </si>
  <si>
    <t>Uniforms</t>
  </si>
  <si>
    <t xml:space="preserve">Water Service </t>
  </si>
  <si>
    <t>Contract Relief Well Services</t>
  </si>
  <si>
    <t>TOTAL</t>
  </si>
  <si>
    <t>BUDGET</t>
  </si>
  <si>
    <t>DIFFERENCE</t>
  </si>
  <si>
    <t>Materials and Supplies &amp; Equipment Rental</t>
  </si>
  <si>
    <t>Legal Fees</t>
  </si>
  <si>
    <t>Accounting  Fees</t>
  </si>
  <si>
    <t xml:space="preserve">Payroll Taxes - All Inclusive </t>
  </si>
  <si>
    <t>Vehicle &amp; Equipment Fuel &amp; Oil</t>
  </si>
  <si>
    <t>Sonitrol Security Monitoring</t>
  </si>
  <si>
    <t>Office Repairs</t>
  </si>
  <si>
    <t>Vehicle &amp; Equipment Maintenance &amp; Repairs</t>
  </si>
  <si>
    <t xml:space="preserve">Contract Services-Goats </t>
  </si>
  <si>
    <t xml:space="preserve">Goats &amp; Sheep Contract </t>
  </si>
  <si>
    <r>
      <t xml:space="preserve">Chemical Training  </t>
    </r>
    <r>
      <rPr>
        <b/>
        <sz val="11"/>
        <color theme="1"/>
        <rFont val="Calibri"/>
        <family val="2"/>
        <scheme val="minor"/>
      </rPr>
      <t/>
    </r>
  </si>
  <si>
    <t>Telecommunications / Computer Software &amp; Hardware</t>
  </si>
  <si>
    <t>Shop Materials, Supplies, Tools,  &amp; Misc. Expenses</t>
  </si>
  <si>
    <t>Total Revenue</t>
  </si>
  <si>
    <t>Total Budget</t>
  </si>
  <si>
    <t xml:space="preserve">REVENUE SOURCES             </t>
  </si>
  <si>
    <t>1498 Payroll Clearing</t>
  </si>
  <si>
    <t>7020 Payroll Taxes</t>
  </si>
  <si>
    <t>2070 Liab. Acct</t>
  </si>
  <si>
    <t>2080 Liab. Acct</t>
  </si>
  <si>
    <t>2090 Liab. Acct</t>
  </si>
  <si>
    <t>2060 Liab. Acct</t>
  </si>
  <si>
    <t>Pension &amp; Administrative Fees</t>
  </si>
  <si>
    <t>Chart of Accounts</t>
  </si>
  <si>
    <t>Insurance Deductibles/Losses</t>
  </si>
  <si>
    <t>Legal Ads/Notices</t>
  </si>
  <si>
    <t>Newspaper Service</t>
  </si>
  <si>
    <t>Additional Contract Labor - Leased Labor</t>
  </si>
  <si>
    <t>Pump Station Capital Replacement Fund</t>
  </si>
  <si>
    <t>Contract Welding Services &amp; Fencing Repairs</t>
  </si>
  <si>
    <t>Ditches &amp; Canals Capital Replacement Fund</t>
  </si>
  <si>
    <t>TRLIA Allocations</t>
  </si>
  <si>
    <t>5210 Pump #</t>
  </si>
  <si>
    <t>(7220) (7221)</t>
  </si>
  <si>
    <t>(7150) (7145)</t>
  </si>
  <si>
    <t>(7230) (7225)</t>
  </si>
  <si>
    <t>(7061-Gen) (5061/Job)</t>
  </si>
  <si>
    <t>CSA 66 Drainage Special Tax</t>
  </si>
  <si>
    <t xml:space="preserve"> </t>
  </si>
  <si>
    <t xml:space="preserve">Actual Expenses                </t>
  </si>
  <si>
    <t xml:space="preserve">Engineering  Fees </t>
  </si>
  <si>
    <t>Outside Labor Contract - Leased Labor/CDF Labor</t>
  </si>
  <si>
    <r>
      <rPr>
        <sz val="11"/>
        <color rgb="FFFF0000"/>
        <rFont val="Calibri"/>
        <family val="2"/>
        <scheme val="minor"/>
      </rPr>
      <t>Deficit</t>
    </r>
    <r>
      <rPr>
        <sz val="11"/>
        <color theme="1"/>
        <rFont val="Calibri"/>
        <family val="2"/>
        <scheme val="minor"/>
      </rPr>
      <t>/Surplus</t>
    </r>
  </si>
  <si>
    <t>RD784 Urban Levee &amp; Internal Drainage Assessment</t>
  </si>
  <si>
    <t>Benefit Contingency</t>
  </si>
  <si>
    <t xml:space="preserve">Net Salary Employees &amp; Board Members &amp; (Payroll Processing Fee) </t>
  </si>
  <si>
    <t>Barriers</t>
  </si>
  <si>
    <t>Rental - Back Up Generator</t>
  </si>
  <si>
    <t xml:space="preserve">Contract Services- Material &amp; Hauling </t>
  </si>
  <si>
    <t>Trustee Expenses/Gen Election Costs</t>
  </si>
  <si>
    <t>Licenses &amp; Permits</t>
  </si>
  <si>
    <t>Misc. Consulting Fees</t>
  </si>
  <si>
    <t>Concrete Lined Ditch Replacement</t>
  </si>
  <si>
    <t>Security Patrol</t>
  </si>
  <si>
    <t>Chemicals</t>
  </si>
  <si>
    <t>YWA Bear River Relief Well Abandonment &amp; Replacement Grant</t>
  </si>
  <si>
    <t>Fuel and Oil - Pumps &amp; Generators</t>
  </si>
  <si>
    <t>Shop Temp Labor</t>
  </si>
  <si>
    <t>Piezometer &amp; Inclinometer Monitoring / Replacement</t>
  </si>
  <si>
    <t>Membership Dues &amp; Asscociation Dues</t>
  </si>
  <si>
    <t>*</t>
  </si>
  <si>
    <t xml:space="preserve">Liability, Auto, Flood, Cyber and Property Insurance  </t>
  </si>
  <si>
    <t>2026-2027 RD784 Budget</t>
  </si>
  <si>
    <t>YWA Grant Boundary Adjustment - Remaining Funds</t>
  </si>
  <si>
    <t>YWA Bear River Relief Well Abandon &amp; Replace - Remaining Funds</t>
  </si>
  <si>
    <t>Yuba County Olivehurst PS O&amp;M Contract &amp; Pump Rehabilitation</t>
  </si>
  <si>
    <t xml:space="preserve">YWA Boundary Adjustment Grant </t>
  </si>
  <si>
    <t>Garbage/Dump Service</t>
  </si>
  <si>
    <t>Safety Equipment/Safety Training</t>
  </si>
  <si>
    <t>6001, 6002</t>
  </si>
  <si>
    <t>Annual Pump Maintenance Contracts &amp; Repairs</t>
  </si>
  <si>
    <t>SCADA Maintenance and Repairs</t>
  </si>
  <si>
    <t>Flood Fight Training, Equipment &amp; Storage</t>
  </si>
  <si>
    <t xml:space="preserve">Outside Labor Contract - Leased Labor / CDF </t>
  </si>
  <si>
    <t xml:space="preserve">Contract Maint. Services &amp; Emergency Repairs </t>
  </si>
  <si>
    <t xml:space="preserve">Contract Maintenance Services &amp; Emergency Repairs </t>
  </si>
  <si>
    <t>Contract Material &amp; Hauling</t>
  </si>
  <si>
    <t>Training Seminars (Staff)</t>
  </si>
  <si>
    <t>Health Insurance &amp; (HSA)</t>
  </si>
  <si>
    <t>Dental Insurance</t>
  </si>
  <si>
    <t>Vision Insurance</t>
  </si>
  <si>
    <t>YWA Grants &amp; Contract Services</t>
  </si>
  <si>
    <t xml:space="preserve"> Employee Salaries, Taxes, &amp; Fringe</t>
  </si>
  <si>
    <t xml:space="preserve"> All Insurances</t>
  </si>
  <si>
    <t>Vehicles &amp; Equipment</t>
  </si>
  <si>
    <t>Vehicle &amp; Equipment Purchases</t>
  </si>
  <si>
    <t>Emp Screening and Drug Testing &amp; Physicals</t>
  </si>
  <si>
    <t>Building &amp; Shop Replacement</t>
  </si>
  <si>
    <t>Yuba County Olivehurst PS O&amp;M Contract &amp; Pump Rehabilitation Addendum</t>
  </si>
  <si>
    <t>Pump Stations</t>
  </si>
  <si>
    <t xml:space="preserve">Ditches &amp; Canals </t>
  </si>
  <si>
    <t>District Support &amp; Overhead Expenses</t>
  </si>
  <si>
    <t>State Worker's Compensation</t>
  </si>
  <si>
    <t>Office Supplies &amp; Office Expense</t>
  </si>
  <si>
    <t>Misc. Expenses/Emp App.</t>
  </si>
  <si>
    <t>(7999) (7800)</t>
  </si>
  <si>
    <t>5255 (Job #)</t>
  </si>
  <si>
    <t>5473 (Pump #)</t>
  </si>
  <si>
    <t>5270 (Pump #)</t>
  </si>
  <si>
    <t>5272 (Pump #)</t>
  </si>
  <si>
    <t>5271 (Pump #)</t>
  </si>
  <si>
    <t>(5273) (5274)(Job#)</t>
  </si>
  <si>
    <t>5280 (Pump #)</t>
  </si>
  <si>
    <t>5281 (Pump #)</t>
  </si>
  <si>
    <t>5282 (Pump #)</t>
  </si>
  <si>
    <t>5410 (Levee#)</t>
  </si>
  <si>
    <t>(5251) (5470) (Levee #)</t>
  </si>
  <si>
    <t>(5250) (5426) (Levee#)</t>
  </si>
  <si>
    <t>5253 (Levee #)</t>
  </si>
  <si>
    <t>5420 (Levee#)</t>
  </si>
  <si>
    <t>(5254) (5256) (Levee #)</t>
  </si>
  <si>
    <t>5435 (Levee #)</t>
  </si>
  <si>
    <t>5425 (Levee#)</t>
  </si>
  <si>
    <t>5460 (Levee#)</t>
  </si>
  <si>
    <t>5291 9levee#)</t>
  </si>
  <si>
    <t>5410 (Ditch/Canal#)</t>
  </si>
  <si>
    <t>(5481)(5470) (Ditch/Canal#)</t>
  </si>
  <si>
    <t>(5480) (Ditch/Canal #)</t>
  </si>
  <si>
    <t>(5483)(5482) (Ditch/Canal#)</t>
  </si>
  <si>
    <t>5488 (Ditch/Canal #)</t>
  </si>
  <si>
    <t>5275 (Ditch/Canal#)</t>
  </si>
  <si>
    <t>5487 (Ditch/Canal#)</t>
  </si>
  <si>
    <t>5276 (Pump #)</t>
  </si>
  <si>
    <t xml:space="preserve">Assessment/Impact Fees Consulting </t>
  </si>
  <si>
    <t>Urban Levees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</si>
</sst>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F39B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EFCA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10" fontId="0" fillId="0" borderId="0" xfId="0" applyNumberFormat="1"/>
    <xf numFmtId="9" fontId="0" fillId="0" borderId="0" xfId="0" applyNumberFormat="1"/>
    <xf numFmtId="0" fontId="3" fillId="0" borderId="8" xfId="0" applyFont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3" fillId="0" borderId="9" xfId="0" applyFont="1" applyBorder="1" applyAlignment="1">
      <alignment horizontal="center"/>
    </xf>
    <xf numFmtId="44" fontId="2" fillId="2" borderId="7" xfId="0" applyNumberFormat="1" applyFont="1" applyFill="1" applyBorder="1" applyProtection="1">
      <protection locked="0"/>
    </xf>
    <xf numFmtId="44" fontId="5" fillId="2" borderId="7" xfId="0" applyNumberFormat="1" applyFont="1" applyFill="1" applyBorder="1" applyProtection="1">
      <protection locked="0"/>
    </xf>
    <xf numFmtId="44" fontId="7" fillId="2" borderId="7" xfId="0" applyNumberFormat="1" applyFont="1" applyFill="1" applyBorder="1" applyProtection="1">
      <protection locked="0"/>
    </xf>
    <xf numFmtId="44" fontId="7" fillId="2" borderId="1" xfId="0" applyNumberFormat="1" applyFont="1" applyFill="1" applyBorder="1" applyProtection="1">
      <protection locked="0"/>
    </xf>
    <xf numFmtId="44" fontId="7" fillId="4" borderId="1" xfId="0" applyNumberFormat="1" applyFont="1" applyFill="1" applyBorder="1" applyProtection="1">
      <protection locked="0"/>
    </xf>
    <xf numFmtId="164" fontId="4" fillId="0" borderId="9" xfId="0" applyNumberFormat="1" applyFont="1" applyBorder="1"/>
    <xf numFmtId="44" fontId="5" fillId="2" borderId="1" xfId="0" applyNumberFormat="1" applyFont="1" applyFill="1" applyBorder="1" applyProtection="1">
      <protection locked="0"/>
    </xf>
    <xf numFmtId="44" fontId="5" fillId="4" borderId="1" xfId="0" applyNumberFormat="1" applyFont="1" applyFill="1" applyBorder="1" applyProtection="1">
      <protection locked="0"/>
    </xf>
    <xf numFmtId="164" fontId="8" fillId="0" borderId="9" xfId="0" applyNumberFormat="1" applyFont="1" applyBorder="1"/>
    <xf numFmtId="10" fontId="0" fillId="4" borderId="0" xfId="0" applyNumberFormat="1" applyFill="1"/>
    <xf numFmtId="0" fontId="3" fillId="0" borderId="0" xfId="0" applyFont="1" applyAlignment="1">
      <alignment horizontal="center"/>
    </xf>
    <xf numFmtId="10" fontId="10" fillId="4" borderId="0" xfId="0" applyNumberFormat="1" applyFont="1" applyFill="1"/>
    <xf numFmtId="10" fontId="11" fillId="4" borderId="0" xfId="0" applyNumberFormat="1" applyFont="1" applyFill="1"/>
    <xf numFmtId="44" fontId="3" fillId="0" borderId="0" xfId="0" applyNumberFormat="1" applyFont="1"/>
    <xf numFmtId="0" fontId="0" fillId="4" borderId="3" xfId="0" applyFill="1" applyBorder="1" applyAlignment="1">
      <alignment horizontal="left"/>
    </xf>
    <xf numFmtId="44" fontId="3" fillId="4" borderId="1" xfId="1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Border="1"/>
    <xf numFmtId="0" fontId="5" fillId="3" borderId="1" xfId="0" applyFont="1" applyFill="1" applyBorder="1"/>
    <xf numFmtId="0" fontId="0" fillId="3" borderId="1" xfId="0" applyFill="1" applyBorder="1"/>
    <xf numFmtId="0" fontId="0" fillId="4" borderId="0" xfId="0" applyFill="1"/>
    <xf numFmtId="0" fontId="0" fillId="0" borderId="13" xfId="0" applyBorder="1"/>
    <xf numFmtId="0" fontId="12" fillId="0" borderId="8" xfId="0" applyFont="1" applyBorder="1" applyAlignment="1">
      <alignment horizontal="center" wrapText="1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4" borderId="13" xfId="0" applyFill="1" applyBorder="1" applyAlignment="1">
      <alignment horizontal="left"/>
    </xf>
    <xf numFmtId="44" fontId="8" fillId="4" borderId="1" xfId="0" applyNumberFormat="1" applyFont="1" applyFill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4" fontId="5" fillId="4" borderId="7" xfId="0" applyNumberFormat="1" applyFont="1" applyFill="1" applyBorder="1" applyProtection="1">
      <protection locked="0"/>
    </xf>
    <xf numFmtId="0" fontId="9" fillId="0" borderId="2" xfId="0" applyFont="1" applyBorder="1"/>
    <xf numFmtId="0" fontId="9" fillId="0" borderId="0" xfId="0" applyFont="1"/>
    <xf numFmtId="0" fontId="14" fillId="0" borderId="0" xfId="0" applyFont="1"/>
    <xf numFmtId="44" fontId="0" fillId="4" borderId="1" xfId="0" applyNumberFormat="1" applyFill="1" applyBorder="1"/>
    <xf numFmtId="0" fontId="0" fillId="4" borderId="1" xfId="0" applyFill="1" applyBorder="1"/>
    <xf numFmtId="44" fontId="5" fillId="3" borderId="7" xfId="0" applyNumberFormat="1" applyFont="1" applyFill="1" applyBorder="1" applyProtection="1">
      <protection locked="0"/>
    </xf>
    <xf numFmtId="44" fontId="7" fillId="3" borderId="1" xfId="0" applyNumberFormat="1" applyFont="1" applyFill="1" applyBorder="1" applyProtection="1">
      <protection locked="0"/>
    </xf>
    <xf numFmtId="44" fontId="2" fillId="3" borderId="7" xfId="0" applyNumberFormat="1" applyFont="1" applyFill="1" applyBorder="1" applyProtection="1">
      <protection locked="0"/>
    </xf>
    <xf numFmtId="44" fontId="5" fillId="3" borderId="1" xfId="0" applyNumberFormat="1" applyFon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2" xfId="0" applyFill="1" applyBorder="1"/>
    <xf numFmtId="0" fontId="0" fillId="4" borderId="1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3" fillId="5" borderId="4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 wrapText="1"/>
    </xf>
    <xf numFmtId="0" fontId="3" fillId="6" borderId="6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9" fontId="13" fillId="0" borderId="14" xfId="0" applyNumberFormat="1" applyFont="1" applyBorder="1" applyAlignment="1">
      <alignment horizontal="center" wrapText="1"/>
    </xf>
    <xf numFmtId="49" fontId="13" fillId="0" borderId="15" xfId="0" applyNumberFormat="1" applyFont="1" applyBorder="1" applyAlignment="1">
      <alignment horizontal="center" wrapText="1"/>
    </xf>
    <xf numFmtId="49" fontId="13" fillId="0" borderId="16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B9ED"/>
      <color rgb="FF9EFCA2"/>
      <color rgb="FF0066FF"/>
      <color rgb="FF0F39B1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65" workbookViewId="0">
      <selection activeCell="A96" sqref="A96"/>
    </sheetView>
  </sheetViews>
  <sheetFormatPr defaultRowHeight="15" x14ac:dyDescent="0.25"/>
  <cols>
    <col min="1" max="1" width="24.140625" customWidth="1"/>
    <col min="2" max="2" width="39.7109375" customWidth="1"/>
    <col min="3" max="3" width="16.42578125" customWidth="1"/>
    <col min="4" max="4" width="27.5703125" customWidth="1"/>
    <col min="5" max="5" width="15.28515625" customWidth="1"/>
    <col min="6" max="6" width="14.5703125" customWidth="1"/>
    <col min="7" max="7" width="15.140625" customWidth="1"/>
    <col min="8" max="8" width="14.7109375" customWidth="1"/>
    <col min="9" max="9" width="10.140625" bestFit="1" customWidth="1"/>
  </cols>
  <sheetData>
    <row r="1" spans="1:12" ht="12" customHeight="1" x14ac:dyDescent="0.25"/>
    <row r="2" spans="1:12" x14ac:dyDescent="0.25">
      <c r="A2" s="73" t="s">
        <v>70</v>
      </c>
      <c r="B2" s="74"/>
      <c r="C2" s="75"/>
      <c r="G2" s="17"/>
    </row>
    <row r="3" spans="1:12" x14ac:dyDescent="0.25">
      <c r="A3" s="65" t="s">
        <v>23</v>
      </c>
      <c r="B3" s="66"/>
      <c r="C3" s="21"/>
    </row>
    <row r="4" spans="1:12" x14ac:dyDescent="0.25">
      <c r="A4" s="63" t="s">
        <v>51</v>
      </c>
      <c r="B4" s="64"/>
      <c r="C4" s="22">
        <v>4155950.21</v>
      </c>
      <c r="F4" s="20"/>
    </row>
    <row r="5" spans="1:12" x14ac:dyDescent="0.25">
      <c r="A5" s="67" t="s">
        <v>45</v>
      </c>
      <c r="B5" s="68"/>
      <c r="C5" s="22">
        <v>220000</v>
      </c>
    </row>
    <row r="6" spans="1:12" x14ac:dyDescent="0.25">
      <c r="A6" s="71" t="s">
        <v>71</v>
      </c>
      <c r="B6" s="72"/>
      <c r="C6" s="22">
        <v>11367</v>
      </c>
    </row>
    <row r="7" spans="1:12" x14ac:dyDescent="0.25">
      <c r="A7" s="81" t="s">
        <v>72</v>
      </c>
      <c r="B7" s="82"/>
      <c r="C7" s="22">
        <v>81489</v>
      </c>
    </row>
    <row r="8" spans="1:12" ht="16.5" customHeight="1" x14ac:dyDescent="0.25">
      <c r="A8" s="69" t="s">
        <v>73</v>
      </c>
      <c r="B8" s="70"/>
      <c r="C8" s="22">
        <v>220000</v>
      </c>
    </row>
    <row r="9" spans="1:12" x14ac:dyDescent="0.25">
      <c r="A9" s="53" t="s">
        <v>21</v>
      </c>
      <c r="B9" s="55"/>
      <c r="C9" s="22">
        <f>SUM(C4:C8)</f>
        <v>4688806.21</v>
      </c>
    </row>
    <row r="10" spans="1:12" ht="17.25" customHeight="1" thickBot="1" x14ac:dyDescent="0.4">
      <c r="A10" s="53" t="s">
        <v>22</v>
      </c>
      <c r="B10" s="55"/>
      <c r="C10" s="23">
        <f>E95</f>
        <v>4688806.21</v>
      </c>
      <c r="D10" s="79"/>
      <c r="E10" s="80"/>
      <c r="F10" s="80"/>
      <c r="G10" s="80"/>
    </row>
    <row r="11" spans="1:12" ht="18" customHeight="1" x14ac:dyDescent="0.35">
      <c r="A11" s="53" t="s">
        <v>50</v>
      </c>
      <c r="B11" s="55"/>
      <c r="C11" s="32">
        <f>SUM(C9-E95)</f>
        <v>0</v>
      </c>
      <c r="D11" s="37"/>
      <c r="E11" s="38"/>
      <c r="F11" s="83"/>
      <c r="G11" s="38"/>
    </row>
    <row r="12" spans="1:12" ht="8.25" customHeight="1" x14ac:dyDescent="0.25">
      <c r="D12" s="4"/>
      <c r="E12" s="4"/>
      <c r="F12" s="84"/>
    </row>
    <row r="13" spans="1:12" ht="7.5" customHeight="1" thickBot="1" x14ac:dyDescent="0.3">
      <c r="F13" s="85"/>
      <c r="G13" s="2"/>
    </row>
    <row r="14" spans="1:12" ht="15.75" thickBot="1" x14ac:dyDescent="0.3">
      <c r="A14" s="24" t="s">
        <v>31</v>
      </c>
      <c r="B14" s="76" t="s">
        <v>90</v>
      </c>
      <c r="C14" s="77"/>
      <c r="D14" s="78"/>
      <c r="E14" s="6" t="s">
        <v>6</v>
      </c>
      <c r="F14" s="28" t="s">
        <v>47</v>
      </c>
      <c r="G14" s="3" t="s">
        <v>7</v>
      </c>
      <c r="L14" t="s">
        <v>46</v>
      </c>
    </row>
    <row r="15" spans="1:12" x14ac:dyDescent="0.25">
      <c r="A15" s="27" t="s">
        <v>24</v>
      </c>
      <c r="B15" s="50" t="s">
        <v>53</v>
      </c>
      <c r="C15" s="51"/>
      <c r="D15" s="52"/>
      <c r="E15" s="8">
        <v>600000</v>
      </c>
      <c r="F15" s="9"/>
      <c r="G15" s="7">
        <f>SUM(E15-F15)</f>
        <v>600000</v>
      </c>
      <c r="H15" s="18"/>
      <c r="I15" s="18"/>
    </row>
    <row r="16" spans="1:12" x14ac:dyDescent="0.25">
      <c r="A16" s="5" t="s">
        <v>25</v>
      </c>
      <c r="B16" s="50" t="s">
        <v>11</v>
      </c>
      <c r="C16" s="51"/>
      <c r="D16" s="52"/>
      <c r="E16" s="8">
        <v>210000</v>
      </c>
      <c r="F16" s="11"/>
      <c r="G16" s="7">
        <f t="shared" ref="G16:G87" si="0">SUM(E16-F16)</f>
        <v>210000</v>
      </c>
      <c r="H16" s="19"/>
      <c r="I16" s="19"/>
    </row>
    <row r="17" spans="1:9" x14ac:dyDescent="0.25">
      <c r="A17" s="5" t="s">
        <v>29</v>
      </c>
      <c r="B17" s="50" t="s">
        <v>30</v>
      </c>
      <c r="C17" s="51"/>
      <c r="D17" s="52"/>
      <c r="E17" s="8">
        <v>130000</v>
      </c>
      <c r="F17" s="10"/>
      <c r="G17" s="7">
        <f t="shared" si="0"/>
        <v>130000</v>
      </c>
      <c r="H17" s="16"/>
      <c r="I17" s="16"/>
    </row>
    <row r="18" spans="1:9" x14ac:dyDescent="0.25">
      <c r="A18" s="41"/>
      <c r="B18" s="33" t="s">
        <v>52</v>
      </c>
      <c r="C18" s="34"/>
      <c r="D18" s="35"/>
      <c r="E18" s="8">
        <v>4000</v>
      </c>
      <c r="F18" s="10"/>
      <c r="G18" s="7">
        <f t="shared" si="0"/>
        <v>4000</v>
      </c>
      <c r="H18" s="16" t="s">
        <v>68</v>
      </c>
      <c r="I18" s="16"/>
    </row>
    <row r="19" spans="1:9" x14ac:dyDescent="0.25">
      <c r="A19" s="41"/>
      <c r="B19" s="62" t="s">
        <v>91</v>
      </c>
      <c r="C19" s="56"/>
      <c r="D19" s="57"/>
      <c r="E19" s="42"/>
      <c r="F19" s="43"/>
      <c r="G19" s="44"/>
      <c r="H19" s="16"/>
      <c r="I19" s="16"/>
    </row>
    <row r="20" spans="1:9" x14ac:dyDescent="0.25">
      <c r="A20" s="5" t="s">
        <v>26</v>
      </c>
      <c r="B20" s="50" t="s">
        <v>86</v>
      </c>
      <c r="C20" s="51"/>
      <c r="D20" s="52"/>
      <c r="E20" s="36">
        <v>300000</v>
      </c>
      <c r="F20" s="10"/>
      <c r="G20" s="7">
        <f t="shared" si="0"/>
        <v>300000</v>
      </c>
      <c r="H20" s="1"/>
      <c r="I20" s="1"/>
    </row>
    <row r="21" spans="1:9" x14ac:dyDescent="0.25">
      <c r="A21" s="5" t="s">
        <v>27</v>
      </c>
      <c r="B21" s="50" t="s">
        <v>87</v>
      </c>
      <c r="C21" s="51"/>
      <c r="D21" s="52"/>
      <c r="E21" s="36">
        <v>20000</v>
      </c>
      <c r="F21" s="10"/>
      <c r="G21" s="7">
        <f t="shared" si="0"/>
        <v>20000</v>
      </c>
      <c r="H21" s="1"/>
      <c r="I21" s="1"/>
    </row>
    <row r="22" spans="1:9" x14ac:dyDescent="0.25">
      <c r="A22" s="5" t="s">
        <v>28</v>
      </c>
      <c r="B22" s="50" t="s">
        <v>88</v>
      </c>
      <c r="C22" s="51"/>
      <c r="D22" s="52"/>
      <c r="E22" s="36">
        <v>5000</v>
      </c>
      <c r="F22" s="10"/>
      <c r="G22" s="7">
        <f t="shared" si="0"/>
        <v>5000</v>
      </c>
      <c r="H22" s="1"/>
      <c r="I22" s="1"/>
    </row>
    <row r="23" spans="1:9" x14ac:dyDescent="0.25">
      <c r="A23" s="30">
        <v>7015</v>
      </c>
      <c r="B23" s="50" t="s">
        <v>69</v>
      </c>
      <c r="C23" s="51"/>
      <c r="D23" s="52"/>
      <c r="E23" s="13">
        <v>110000</v>
      </c>
      <c r="F23" s="10"/>
      <c r="G23" s="7">
        <f t="shared" si="0"/>
        <v>110000</v>
      </c>
      <c r="H23" s="16"/>
    </row>
    <row r="24" spans="1:9" x14ac:dyDescent="0.25">
      <c r="A24" s="30">
        <v>7014</v>
      </c>
      <c r="B24" s="33" t="s">
        <v>100</v>
      </c>
      <c r="C24" s="34"/>
      <c r="D24" s="35"/>
      <c r="E24" s="13">
        <v>40000</v>
      </c>
      <c r="F24" s="10"/>
      <c r="G24" s="7">
        <f t="shared" si="0"/>
        <v>40000</v>
      </c>
      <c r="H24" s="16"/>
    </row>
    <row r="25" spans="1:9" x14ac:dyDescent="0.25">
      <c r="A25" s="5"/>
      <c r="B25" s="50" t="s">
        <v>32</v>
      </c>
      <c r="C25" s="51"/>
      <c r="D25" s="52"/>
      <c r="E25" s="13">
        <v>7500</v>
      </c>
      <c r="F25" s="10"/>
      <c r="G25" s="7">
        <f t="shared" si="0"/>
        <v>7500</v>
      </c>
      <c r="H25" s="16"/>
    </row>
    <row r="26" spans="1:9" x14ac:dyDescent="0.25">
      <c r="A26" s="25"/>
      <c r="B26" s="62" t="s">
        <v>89</v>
      </c>
      <c r="C26" s="56"/>
      <c r="D26" s="57"/>
      <c r="E26" s="25"/>
      <c r="F26" s="25"/>
      <c r="G26" s="24"/>
    </row>
    <row r="27" spans="1:9" x14ac:dyDescent="0.25">
      <c r="A27" s="49">
        <v>7045</v>
      </c>
      <c r="B27" s="53" t="s">
        <v>96</v>
      </c>
      <c r="C27" s="54"/>
      <c r="D27" s="55"/>
      <c r="E27" s="40">
        <v>220000</v>
      </c>
      <c r="F27" s="40"/>
      <c r="G27" s="7">
        <f t="shared" si="0"/>
        <v>220000</v>
      </c>
    </row>
    <row r="28" spans="1:9" x14ac:dyDescent="0.25">
      <c r="A28" s="31">
        <v>7087</v>
      </c>
      <c r="B28" s="53" t="s">
        <v>74</v>
      </c>
      <c r="C28" s="54"/>
      <c r="D28" s="55"/>
      <c r="E28" s="14">
        <v>11367</v>
      </c>
      <c r="F28" s="10"/>
      <c r="G28" s="7">
        <f t="shared" ref="G28:G29" si="1">SUM(E28-F28)</f>
        <v>11367</v>
      </c>
      <c r="H28" s="26"/>
    </row>
    <row r="29" spans="1:9" x14ac:dyDescent="0.25">
      <c r="A29" s="31">
        <v>7047</v>
      </c>
      <c r="B29" s="53" t="s">
        <v>63</v>
      </c>
      <c r="C29" s="54"/>
      <c r="D29" s="55"/>
      <c r="E29" s="14">
        <v>81489</v>
      </c>
      <c r="F29" s="10"/>
      <c r="G29" s="7">
        <f t="shared" si="1"/>
        <v>81489</v>
      </c>
      <c r="H29" s="26"/>
    </row>
    <row r="30" spans="1:9" x14ac:dyDescent="0.25">
      <c r="A30" s="47"/>
      <c r="B30" s="62" t="s">
        <v>99</v>
      </c>
      <c r="C30" s="56"/>
      <c r="D30" s="57"/>
      <c r="E30" s="45"/>
      <c r="F30" s="43"/>
      <c r="G30" s="44"/>
      <c r="H30" s="26"/>
    </row>
    <row r="31" spans="1:9" x14ac:dyDescent="0.25">
      <c r="A31" s="29">
        <v>7040</v>
      </c>
      <c r="B31" s="50" t="s">
        <v>10</v>
      </c>
      <c r="C31" s="51"/>
      <c r="D31" s="52"/>
      <c r="E31" s="14">
        <v>30000</v>
      </c>
      <c r="F31" s="10"/>
      <c r="G31" s="7">
        <f t="shared" si="0"/>
        <v>30000</v>
      </c>
      <c r="H31" s="1"/>
    </row>
    <row r="32" spans="1:9" x14ac:dyDescent="0.25">
      <c r="A32" s="30">
        <v>7050</v>
      </c>
      <c r="B32" s="50" t="s">
        <v>48</v>
      </c>
      <c r="C32" s="51"/>
      <c r="D32" s="52"/>
      <c r="E32" s="14">
        <v>398000</v>
      </c>
      <c r="F32" s="10"/>
      <c r="G32" s="7">
        <f t="shared" si="0"/>
        <v>398000</v>
      </c>
      <c r="H32" s="1"/>
    </row>
    <row r="33" spans="1:16" x14ac:dyDescent="0.25">
      <c r="A33" s="30">
        <v>7060</v>
      </c>
      <c r="B33" s="50" t="s">
        <v>9</v>
      </c>
      <c r="C33" s="51"/>
      <c r="D33" s="52"/>
      <c r="E33" s="14">
        <v>35000</v>
      </c>
      <c r="F33" s="10"/>
      <c r="G33" s="7">
        <f t="shared" si="0"/>
        <v>35000</v>
      </c>
      <c r="H33" s="1"/>
    </row>
    <row r="34" spans="1:16" x14ac:dyDescent="0.25">
      <c r="A34" s="30">
        <v>7065</v>
      </c>
      <c r="B34" s="50" t="s">
        <v>131</v>
      </c>
      <c r="C34" s="51"/>
      <c r="D34" s="52"/>
      <c r="E34" s="14">
        <v>100000</v>
      </c>
      <c r="F34" s="10"/>
      <c r="G34" s="7">
        <f t="shared" si="0"/>
        <v>100000</v>
      </c>
      <c r="H34" s="1"/>
    </row>
    <row r="35" spans="1:16" x14ac:dyDescent="0.25">
      <c r="A35" s="30">
        <v>7233</v>
      </c>
      <c r="B35" s="33" t="s">
        <v>59</v>
      </c>
      <c r="C35" s="34"/>
      <c r="D35" s="35"/>
      <c r="E35" s="14">
        <v>10000</v>
      </c>
      <c r="F35" s="10"/>
      <c r="G35" s="7">
        <f t="shared" si="0"/>
        <v>10000</v>
      </c>
      <c r="H35" s="1"/>
    </row>
    <row r="36" spans="1:16" x14ac:dyDescent="0.25">
      <c r="A36" s="30">
        <v>7090</v>
      </c>
      <c r="B36" s="50" t="s">
        <v>19</v>
      </c>
      <c r="C36" s="51"/>
      <c r="D36" s="52"/>
      <c r="E36" s="14">
        <v>55000</v>
      </c>
      <c r="F36" s="10"/>
      <c r="G36" s="7">
        <f t="shared" si="0"/>
        <v>55000</v>
      </c>
      <c r="H36" s="1"/>
    </row>
    <row r="37" spans="1:16" x14ac:dyDescent="0.25">
      <c r="A37" s="30" t="s">
        <v>40</v>
      </c>
      <c r="B37" s="50" t="s">
        <v>0</v>
      </c>
      <c r="C37" s="51"/>
      <c r="D37" s="52"/>
      <c r="E37" s="14">
        <v>140000</v>
      </c>
      <c r="F37" s="10"/>
      <c r="G37" s="7">
        <f t="shared" si="0"/>
        <v>140000</v>
      </c>
      <c r="H37" s="1"/>
    </row>
    <row r="38" spans="1:16" x14ac:dyDescent="0.25">
      <c r="A38" s="30">
        <v>5215</v>
      </c>
      <c r="B38" s="50" t="s">
        <v>1</v>
      </c>
      <c r="C38" s="51"/>
      <c r="D38" s="52"/>
      <c r="E38" s="14">
        <v>10000</v>
      </c>
      <c r="F38" s="10"/>
      <c r="G38" s="7">
        <f t="shared" si="0"/>
        <v>10000</v>
      </c>
      <c r="H38" s="16"/>
      <c r="N38" s="50"/>
      <c r="O38" s="51"/>
      <c r="P38" s="52"/>
    </row>
    <row r="39" spans="1:16" x14ac:dyDescent="0.25">
      <c r="A39" s="30" t="s">
        <v>41</v>
      </c>
      <c r="B39" s="50" t="s">
        <v>75</v>
      </c>
      <c r="C39" s="51"/>
      <c r="D39" s="52"/>
      <c r="E39" s="14">
        <v>7000</v>
      </c>
      <c r="F39" s="10"/>
      <c r="G39" s="7">
        <f t="shared" si="0"/>
        <v>7000</v>
      </c>
      <c r="H39" s="1"/>
    </row>
    <row r="40" spans="1:16" x14ac:dyDescent="0.25">
      <c r="A40" s="30" t="s">
        <v>42</v>
      </c>
      <c r="B40" s="50" t="s">
        <v>101</v>
      </c>
      <c r="C40" s="51"/>
      <c r="D40" s="52"/>
      <c r="E40" s="14">
        <v>5000</v>
      </c>
      <c r="F40" s="10"/>
      <c r="G40" s="7">
        <f t="shared" si="0"/>
        <v>5000</v>
      </c>
      <c r="H40" s="1"/>
    </row>
    <row r="41" spans="1:16" x14ac:dyDescent="0.25">
      <c r="A41" s="30" t="s">
        <v>43</v>
      </c>
      <c r="B41" s="50" t="s">
        <v>76</v>
      </c>
      <c r="C41" s="51"/>
      <c r="D41" s="52"/>
      <c r="E41" s="14">
        <v>12000</v>
      </c>
      <c r="F41" s="10"/>
      <c r="G41" s="7">
        <f t="shared" si="0"/>
        <v>12000</v>
      </c>
      <c r="H41" s="1"/>
    </row>
    <row r="42" spans="1:16" x14ac:dyDescent="0.25">
      <c r="A42" s="30">
        <v>7111</v>
      </c>
      <c r="B42" s="33" t="s">
        <v>80</v>
      </c>
      <c r="C42" s="34"/>
      <c r="D42" s="35"/>
      <c r="E42" s="14">
        <v>9000</v>
      </c>
      <c r="F42" s="10"/>
      <c r="G42" s="7">
        <f t="shared" si="0"/>
        <v>9000</v>
      </c>
      <c r="H42" s="1"/>
    </row>
    <row r="43" spans="1:16" x14ac:dyDescent="0.25">
      <c r="A43" s="30">
        <v>7195</v>
      </c>
      <c r="B43" s="50" t="s">
        <v>2</v>
      </c>
      <c r="C43" s="51"/>
      <c r="D43" s="52"/>
      <c r="E43" s="14">
        <v>6000</v>
      </c>
      <c r="F43" s="10"/>
      <c r="G43" s="7">
        <f t="shared" si="0"/>
        <v>6000</v>
      </c>
      <c r="H43" s="1"/>
    </row>
    <row r="44" spans="1:16" x14ac:dyDescent="0.25">
      <c r="A44" s="30" t="s">
        <v>104</v>
      </c>
      <c r="B44" s="50" t="s">
        <v>61</v>
      </c>
      <c r="C44" s="51"/>
      <c r="D44" s="52"/>
      <c r="E44" s="14">
        <v>5000</v>
      </c>
      <c r="F44" s="10"/>
      <c r="G44" s="7">
        <f t="shared" si="0"/>
        <v>5000</v>
      </c>
      <c r="H44" s="1"/>
    </row>
    <row r="45" spans="1:16" x14ac:dyDescent="0.25">
      <c r="A45" s="30" t="s">
        <v>105</v>
      </c>
      <c r="B45" s="50" t="s">
        <v>13</v>
      </c>
      <c r="C45" s="51"/>
      <c r="D45" s="52"/>
      <c r="E45" s="14">
        <v>30000</v>
      </c>
      <c r="F45" s="10"/>
      <c r="G45" s="7">
        <f t="shared" si="0"/>
        <v>30000</v>
      </c>
      <c r="H45" s="1"/>
    </row>
    <row r="46" spans="1:16" x14ac:dyDescent="0.25">
      <c r="A46" s="30">
        <v>7180</v>
      </c>
      <c r="B46" s="50" t="s">
        <v>3</v>
      </c>
      <c r="C46" s="51"/>
      <c r="D46" s="52"/>
      <c r="E46" s="14">
        <v>4000</v>
      </c>
      <c r="F46" s="10"/>
      <c r="G46" s="7">
        <f t="shared" si="0"/>
        <v>4000</v>
      </c>
      <c r="H46" s="1"/>
    </row>
    <row r="47" spans="1:16" x14ac:dyDescent="0.25">
      <c r="A47" s="30">
        <v>7160</v>
      </c>
      <c r="B47" s="50" t="s">
        <v>14</v>
      </c>
      <c r="C47" s="51"/>
      <c r="D47" s="52"/>
      <c r="E47" s="14">
        <v>4000</v>
      </c>
      <c r="F47" s="10"/>
      <c r="G47" s="7">
        <f t="shared" si="0"/>
        <v>4000</v>
      </c>
      <c r="H47" s="1"/>
    </row>
    <row r="48" spans="1:16" x14ac:dyDescent="0.25">
      <c r="A48" s="30">
        <v>7190</v>
      </c>
      <c r="B48" s="50" t="s">
        <v>33</v>
      </c>
      <c r="C48" s="51"/>
      <c r="D48" s="52"/>
      <c r="E48" s="14">
        <v>5000</v>
      </c>
      <c r="F48" s="10"/>
      <c r="G48" s="7">
        <f t="shared" si="0"/>
        <v>5000</v>
      </c>
      <c r="H48" s="1"/>
    </row>
    <row r="49" spans="1:8" x14ac:dyDescent="0.25">
      <c r="A49" s="30">
        <v>5221</v>
      </c>
      <c r="B49" s="33" t="s">
        <v>65</v>
      </c>
      <c r="C49" s="34"/>
      <c r="D49" s="35"/>
      <c r="E49" s="14">
        <v>5000</v>
      </c>
      <c r="F49" s="10"/>
      <c r="G49" s="7">
        <f t="shared" si="0"/>
        <v>5000</v>
      </c>
      <c r="H49" s="1"/>
    </row>
    <row r="50" spans="1:8" x14ac:dyDescent="0.25">
      <c r="A50" s="30">
        <v>7235</v>
      </c>
      <c r="B50" s="50" t="s">
        <v>34</v>
      </c>
      <c r="C50" s="51"/>
      <c r="D50" s="52"/>
      <c r="E50" s="14">
        <v>310.93</v>
      </c>
      <c r="F50" s="10"/>
      <c r="G50" s="7">
        <f t="shared" si="0"/>
        <v>310.93</v>
      </c>
      <c r="H50" s="1"/>
    </row>
    <row r="51" spans="1:8" x14ac:dyDescent="0.25">
      <c r="A51" s="30">
        <v>7155</v>
      </c>
      <c r="B51" s="50" t="s">
        <v>20</v>
      </c>
      <c r="C51" s="51"/>
      <c r="D51" s="52"/>
      <c r="E51" s="14">
        <v>15000</v>
      </c>
      <c r="F51" s="10"/>
      <c r="G51" s="7">
        <f t="shared" si="0"/>
        <v>15000</v>
      </c>
      <c r="H51" s="1"/>
    </row>
    <row r="52" spans="1:8" x14ac:dyDescent="0.25">
      <c r="A52" s="30">
        <v>7140</v>
      </c>
      <c r="B52" s="50" t="s">
        <v>94</v>
      </c>
      <c r="C52" s="51"/>
      <c r="D52" s="52"/>
      <c r="E52" s="14">
        <v>1000</v>
      </c>
      <c r="F52" s="10"/>
      <c r="G52" s="7">
        <f t="shared" si="0"/>
        <v>1000</v>
      </c>
      <c r="H52" s="1"/>
    </row>
    <row r="53" spans="1:8" x14ac:dyDescent="0.25">
      <c r="A53" s="30">
        <v>7120</v>
      </c>
      <c r="B53" s="50" t="s">
        <v>18</v>
      </c>
      <c r="C53" s="51"/>
      <c r="D53" s="52"/>
      <c r="E53" s="14">
        <v>1000</v>
      </c>
      <c r="F53" s="10"/>
      <c r="G53" s="7">
        <f t="shared" si="0"/>
        <v>1000</v>
      </c>
      <c r="H53" s="1"/>
    </row>
    <row r="54" spans="1:8" x14ac:dyDescent="0.25">
      <c r="A54" s="30">
        <v>7100</v>
      </c>
      <c r="B54" s="33" t="s">
        <v>85</v>
      </c>
      <c r="C54" s="34"/>
      <c r="D54" s="35"/>
      <c r="E54" s="14">
        <v>10000</v>
      </c>
      <c r="F54" s="10"/>
      <c r="G54" s="7">
        <f t="shared" si="0"/>
        <v>10000</v>
      </c>
      <c r="H54" s="1"/>
    </row>
    <row r="55" spans="1:8" x14ac:dyDescent="0.25">
      <c r="A55" s="30" t="s">
        <v>103</v>
      </c>
      <c r="B55" s="33" t="s">
        <v>102</v>
      </c>
      <c r="C55" s="34"/>
      <c r="D55" s="35"/>
      <c r="E55" s="14">
        <v>5000</v>
      </c>
      <c r="F55" s="10"/>
      <c r="G55" s="7">
        <f t="shared" si="0"/>
        <v>5000</v>
      </c>
      <c r="H55" s="1"/>
    </row>
    <row r="56" spans="1:8" x14ac:dyDescent="0.25">
      <c r="A56" s="30">
        <v>7200</v>
      </c>
      <c r="B56" s="33" t="s">
        <v>67</v>
      </c>
      <c r="C56" s="34"/>
      <c r="D56" s="35"/>
      <c r="E56" s="14">
        <v>35000</v>
      </c>
      <c r="F56" s="10"/>
      <c r="G56" s="7">
        <f t="shared" si="0"/>
        <v>35000</v>
      </c>
      <c r="H56" s="1"/>
    </row>
    <row r="57" spans="1:8" x14ac:dyDescent="0.25">
      <c r="A57" s="30" t="s">
        <v>44</v>
      </c>
      <c r="B57" s="33" t="s">
        <v>58</v>
      </c>
      <c r="C57" s="34"/>
      <c r="D57" s="35"/>
      <c r="E57" s="14">
        <v>10000</v>
      </c>
      <c r="F57" s="10"/>
      <c r="G57" s="7">
        <f t="shared" si="0"/>
        <v>10000</v>
      </c>
      <c r="H57" s="1"/>
    </row>
    <row r="58" spans="1:8" x14ac:dyDescent="0.25">
      <c r="A58" s="30">
        <v>7130</v>
      </c>
      <c r="B58" s="50" t="s">
        <v>57</v>
      </c>
      <c r="C58" s="51"/>
      <c r="D58" s="52"/>
      <c r="E58" s="14">
        <v>12000</v>
      </c>
      <c r="F58" s="10"/>
      <c r="G58" s="7">
        <f t="shared" si="0"/>
        <v>12000</v>
      </c>
      <c r="H58" s="1"/>
    </row>
    <row r="59" spans="1:8" x14ac:dyDescent="0.25">
      <c r="A59" s="30">
        <v>5510</v>
      </c>
      <c r="B59" s="50" t="s">
        <v>95</v>
      </c>
      <c r="C59" s="51"/>
      <c r="D59" s="52"/>
      <c r="E59" s="14">
        <v>0</v>
      </c>
      <c r="F59" s="10"/>
      <c r="G59" s="7">
        <f t="shared" si="0"/>
        <v>0</v>
      </c>
      <c r="H59" s="1" t="s">
        <v>68</v>
      </c>
    </row>
    <row r="60" spans="1:8" x14ac:dyDescent="0.25">
      <c r="A60" s="30">
        <v>7240</v>
      </c>
      <c r="B60" s="50" t="s">
        <v>39</v>
      </c>
      <c r="C60" s="51"/>
      <c r="D60" s="52"/>
      <c r="E60" s="14">
        <v>270000</v>
      </c>
      <c r="F60" s="10"/>
      <c r="G60" s="7">
        <f t="shared" si="0"/>
        <v>270000</v>
      </c>
      <c r="H60" s="1"/>
    </row>
    <row r="61" spans="1:8" x14ac:dyDescent="0.25">
      <c r="A61" s="46"/>
      <c r="B61" s="62" t="s">
        <v>92</v>
      </c>
      <c r="C61" s="56"/>
      <c r="D61" s="57"/>
      <c r="E61" s="45"/>
      <c r="F61" s="43"/>
      <c r="G61" s="44"/>
      <c r="H61" s="1"/>
    </row>
    <row r="62" spans="1:8" x14ac:dyDescent="0.25">
      <c r="A62" s="30" t="s">
        <v>77</v>
      </c>
      <c r="B62" s="50" t="s">
        <v>15</v>
      </c>
      <c r="C62" s="51"/>
      <c r="D62" s="52"/>
      <c r="E62" s="14">
        <v>80000</v>
      </c>
      <c r="F62" s="10"/>
      <c r="G62" s="7">
        <f t="shared" si="0"/>
        <v>80000</v>
      </c>
      <c r="H62" s="1"/>
    </row>
    <row r="63" spans="1:8" x14ac:dyDescent="0.25">
      <c r="A63" s="30">
        <v>6020</v>
      </c>
      <c r="B63" s="33" t="s">
        <v>93</v>
      </c>
      <c r="C63" s="34"/>
      <c r="D63" s="35"/>
      <c r="E63" s="14">
        <v>75000</v>
      </c>
      <c r="F63" s="10"/>
      <c r="G63" s="7">
        <f t="shared" si="0"/>
        <v>75000</v>
      </c>
      <c r="H63" s="1"/>
    </row>
    <row r="64" spans="1:8" x14ac:dyDescent="0.25">
      <c r="A64" s="30">
        <v>6003</v>
      </c>
      <c r="B64" s="50" t="s">
        <v>12</v>
      </c>
      <c r="C64" s="51"/>
      <c r="D64" s="52"/>
      <c r="E64" s="14">
        <v>40000</v>
      </c>
      <c r="F64" s="10"/>
      <c r="G64" s="7">
        <f t="shared" si="0"/>
        <v>40000</v>
      </c>
      <c r="H64" s="1"/>
    </row>
    <row r="65" spans="1:8" x14ac:dyDescent="0.25">
      <c r="A65" s="25"/>
      <c r="B65" s="62" t="s">
        <v>97</v>
      </c>
      <c r="C65" s="56"/>
      <c r="D65" s="57"/>
      <c r="E65" s="25"/>
      <c r="F65" s="25"/>
      <c r="G65" s="25"/>
    </row>
    <row r="66" spans="1:8" x14ac:dyDescent="0.25">
      <c r="A66" s="5" t="s">
        <v>106</v>
      </c>
      <c r="B66" s="50" t="s">
        <v>78</v>
      </c>
      <c r="C66" s="51"/>
      <c r="D66" s="52"/>
      <c r="E66" s="14">
        <v>600000</v>
      </c>
      <c r="F66" s="10"/>
      <c r="G66" s="7">
        <f t="shared" si="0"/>
        <v>600000</v>
      </c>
      <c r="H66" s="1"/>
    </row>
    <row r="67" spans="1:8" x14ac:dyDescent="0.25">
      <c r="A67" s="41" t="s">
        <v>130</v>
      </c>
      <c r="B67" s="33" t="s">
        <v>79</v>
      </c>
      <c r="C67" s="34"/>
      <c r="D67" s="35"/>
      <c r="E67" s="14">
        <v>163000</v>
      </c>
      <c r="F67" s="10"/>
      <c r="G67" s="7">
        <f t="shared" si="0"/>
        <v>163000</v>
      </c>
      <c r="H67" s="1"/>
    </row>
    <row r="68" spans="1:8" x14ac:dyDescent="0.25">
      <c r="A68" s="30" t="s">
        <v>107</v>
      </c>
      <c r="B68" s="50" t="s">
        <v>35</v>
      </c>
      <c r="C68" s="51"/>
      <c r="D68" s="52"/>
      <c r="E68" s="14">
        <v>5000</v>
      </c>
      <c r="F68" s="10"/>
      <c r="G68" s="7">
        <f t="shared" si="0"/>
        <v>5000</v>
      </c>
      <c r="H68" s="1"/>
    </row>
    <row r="69" spans="1:8" x14ac:dyDescent="0.25">
      <c r="A69" s="30" t="s">
        <v>108</v>
      </c>
      <c r="B69" s="50" t="s">
        <v>64</v>
      </c>
      <c r="C69" s="51"/>
      <c r="D69" s="52"/>
      <c r="E69" s="14">
        <v>10000</v>
      </c>
      <c r="F69" s="10"/>
      <c r="G69" s="7">
        <f t="shared" si="0"/>
        <v>10000</v>
      </c>
      <c r="H69" s="1"/>
    </row>
    <row r="70" spans="1:8" x14ac:dyDescent="0.25">
      <c r="A70" s="30" t="s">
        <v>109</v>
      </c>
      <c r="B70" s="50" t="s">
        <v>8</v>
      </c>
      <c r="C70" s="51"/>
      <c r="D70" s="52"/>
      <c r="E70" s="14">
        <v>5000</v>
      </c>
      <c r="F70" s="10"/>
      <c r="G70" s="7">
        <f t="shared" si="0"/>
        <v>5000</v>
      </c>
      <c r="H70" s="1"/>
    </row>
    <row r="71" spans="1:8" x14ac:dyDescent="0.25">
      <c r="A71" s="30" t="s">
        <v>110</v>
      </c>
      <c r="B71" s="50" t="s">
        <v>62</v>
      </c>
      <c r="C71" s="51"/>
      <c r="D71" s="52"/>
      <c r="E71" s="14">
        <v>1000</v>
      </c>
      <c r="F71" s="9"/>
      <c r="G71" s="7">
        <f t="shared" si="0"/>
        <v>1000</v>
      </c>
      <c r="H71" s="1"/>
    </row>
    <row r="72" spans="1:8" x14ac:dyDescent="0.25">
      <c r="A72" s="30" t="s">
        <v>111</v>
      </c>
      <c r="B72" s="50" t="s">
        <v>36</v>
      </c>
      <c r="C72" s="51"/>
      <c r="D72" s="52"/>
      <c r="E72" s="14">
        <v>0</v>
      </c>
      <c r="F72" s="9"/>
      <c r="G72" s="7">
        <f t="shared" si="0"/>
        <v>0</v>
      </c>
      <c r="H72" s="1" t="s">
        <v>68</v>
      </c>
    </row>
    <row r="73" spans="1:8" x14ac:dyDescent="0.25">
      <c r="A73" s="30" t="s">
        <v>112</v>
      </c>
      <c r="B73" s="50" t="s">
        <v>55</v>
      </c>
      <c r="C73" s="51"/>
      <c r="D73" s="52"/>
      <c r="E73" s="14">
        <v>30000</v>
      </c>
      <c r="F73" s="9"/>
      <c r="G73" s="7">
        <f t="shared" si="0"/>
        <v>30000</v>
      </c>
      <c r="H73" s="1"/>
    </row>
    <row r="74" spans="1:8" x14ac:dyDescent="0.25">
      <c r="A74" s="25"/>
      <c r="B74" s="62" t="s">
        <v>132</v>
      </c>
      <c r="C74" s="56"/>
      <c r="D74" s="57"/>
      <c r="E74" s="25"/>
      <c r="F74" s="25"/>
      <c r="G74" s="24"/>
    </row>
    <row r="75" spans="1:8" x14ac:dyDescent="0.25">
      <c r="A75" s="30" t="s">
        <v>113</v>
      </c>
      <c r="B75" s="50" t="s">
        <v>16</v>
      </c>
      <c r="C75" s="51"/>
      <c r="D75" s="52"/>
      <c r="E75" s="14">
        <v>91350</v>
      </c>
      <c r="F75" s="9"/>
      <c r="G75" s="7">
        <f t="shared" si="0"/>
        <v>91350</v>
      </c>
    </row>
    <row r="76" spans="1:8" x14ac:dyDescent="0.25">
      <c r="A76" s="30" t="s">
        <v>114</v>
      </c>
      <c r="B76" s="50" t="s">
        <v>49</v>
      </c>
      <c r="C76" s="51"/>
      <c r="D76" s="52"/>
      <c r="E76" s="14">
        <v>40000</v>
      </c>
      <c r="F76" s="11"/>
      <c r="G76" s="7">
        <f t="shared" si="0"/>
        <v>40000</v>
      </c>
      <c r="H76" s="1"/>
    </row>
    <row r="77" spans="1:8" x14ac:dyDescent="0.25">
      <c r="A77" s="30" t="s">
        <v>115</v>
      </c>
      <c r="B77" s="50" t="s">
        <v>82</v>
      </c>
      <c r="C77" s="51"/>
      <c r="D77" s="51"/>
      <c r="E77" s="14">
        <v>50000</v>
      </c>
      <c r="F77" s="11"/>
      <c r="G77" s="7">
        <f t="shared" si="0"/>
        <v>50000</v>
      </c>
      <c r="H77" s="1"/>
    </row>
    <row r="78" spans="1:8" x14ac:dyDescent="0.25">
      <c r="A78" s="30" t="s">
        <v>116</v>
      </c>
      <c r="B78" s="50" t="s">
        <v>56</v>
      </c>
      <c r="C78" s="51"/>
      <c r="D78" s="51"/>
      <c r="E78" s="14">
        <v>50000</v>
      </c>
      <c r="F78" s="11"/>
      <c r="G78" s="7">
        <f t="shared" si="0"/>
        <v>50000</v>
      </c>
      <c r="H78" s="1"/>
    </row>
    <row r="79" spans="1:8" x14ac:dyDescent="0.25">
      <c r="A79" s="30" t="s">
        <v>117</v>
      </c>
      <c r="B79" s="50" t="s">
        <v>66</v>
      </c>
      <c r="C79" s="51"/>
      <c r="D79" s="52"/>
      <c r="E79" s="14">
        <v>100000</v>
      </c>
      <c r="F79" s="11"/>
      <c r="G79" s="7">
        <f t="shared" si="0"/>
        <v>100000</v>
      </c>
      <c r="H79" s="1"/>
    </row>
    <row r="80" spans="1:8" x14ac:dyDescent="0.25">
      <c r="A80" s="30" t="s">
        <v>118</v>
      </c>
      <c r="B80" s="50" t="s">
        <v>8</v>
      </c>
      <c r="C80" s="51"/>
      <c r="D80" s="52"/>
      <c r="E80" s="14">
        <v>50000</v>
      </c>
      <c r="F80" s="11"/>
      <c r="G80" s="7">
        <f t="shared" si="0"/>
        <v>50000</v>
      </c>
      <c r="H80" s="1"/>
    </row>
    <row r="81" spans="1:8" x14ac:dyDescent="0.25">
      <c r="A81" s="30" t="s">
        <v>119</v>
      </c>
      <c r="B81" s="50" t="s">
        <v>37</v>
      </c>
      <c r="C81" s="51"/>
      <c r="D81" s="52"/>
      <c r="E81" s="14">
        <v>10000</v>
      </c>
      <c r="F81" s="11"/>
      <c r="G81" s="7">
        <f t="shared" si="0"/>
        <v>10000</v>
      </c>
      <c r="H81" s="1"/>
    </row>
    <row r="82" spans="1:8" x14ac:dyDescent="0.25">
      <c r="A82" s="30" t="s">
        <v>120</v>
      </c>
      <c r="B82" s="50" t="s">
        <v>54</v>
      </c>
      <c r="C82" s="51"/>
      <c r="D82" s="52"/>
      <c r="E82" s="14">
        <v>5000</v>
      </c>
      <c r="F82" s="11"/>
      <c r="G82" s="7">
        <f t="shared" si="0"/>
        <v>5000</v>
      </c>
      <c r="H82" s="1"/>
    </row>
    <row r="83" spans="1:8" x14ac:dyDescent="0.25">
      <c r="A83" s="30" t="s">
        <v>121</v>
      </c>
      <c r="B83" s="50" t="s">
        <v>4</v>
      </c>
      <c r="C83" s="51"/>
      <c r="D83" s="52"/>
      <c r="E83" s="14">
        <v>140000</v>
      </c>
      <c r="F83" s="11"/>
      <c r="G83" s="7">
        <f t="shared" si="0"/>
        <v>140000</v>
      </c>
      <c r="H83" s="1" t="s">
        <v>68</v>
      </c>
    </row>
    <row r="84" spans="1:8" x14ac:dyDescent="0.25">
      <c r="A84" s="30" t="s">
        <v>122</v>
      </c>
      <c r="B84" s="50" t="s">
        <v>62</v>
      </c>
      <c r="C84" s="51"/>
      <c r="D84" s="51"/>
      <c r="E84" s="14">
        <v>10000</v>
      </c>
      <c r="F84" s="11"/>
      <c r="G84" s="7">
        <f t="shared" si="0"/>
        <v>10000</v>
      </c>
      <c r="H84" s="1"/>
    </row>
    <row r="85" spans="1:8" x14ac:dyDescent="0.25">
      <c r="A85" s="48"/>
      <c r="B85" s="56" t="s">
        <v>98</v>
      </c>
      <c r="C85" s="56"/>
      <c r="D85" s="57"/>
      <c r="E85" s="25"/>
      <c r="F85" s="25"/>
      <c r="G85" s="25"/>
    </row>
    <row r="86" spans="1:8" x14ac:dyDescent="0.25">
      <c r="A86" s="30" t="s">
        <v>123</v>
      </c>
      <c r="B86" s="50" t="s">
        <v>17</v>
      </c>
      <c r="C86" s="51"/>
      <c r="D86" s="52"/>
      <c r="E86" s="14">
        <v>88789.28</v>
      </c>
      <c r="F86" s="11"/>
      <c r="G86" s="7">
        <f t="shared" si="0"/>
        <v>88789.28</v>
      </c>
      <c r="H86" s="1"/>
    </row>
    <row r="87" spans="1:8" x14ac:dyDescent="0.25">
      <c r="A87" s="30" t="s">
        <v>124</v>
      </c>
      <c r="B87" s="50" t="s">
        <v>81</v>
      </c>
      <c r="C87" s="51"/>
      <c r="D87" s="52"/>
      <c r="E87" s="14">
        <v>40000</v>
      </c>
      <c r="F87" s="11"/>
      <c r="G87" s="7">
        <f t="shared" si="0"/>
        <v>40000</v>
      </c>
      <c r="H87" s="1"/>
    </row>
    <row r="88" spans="1:8" x14ac:dyDescent="0.25">
      <c r="A88" s="30" t="s">
        <v>125</v>
      </c>
      <c r="B88" s="50" t="s">
        <v>83</v>
      </c>
      <c r="C88" s="51"/>
      <c r="D88" s="52"/>
      <c r="E88" s="14">
        <v>10000</v>
      </c>
      <c r="F88" s="11"/>
      <c r="G88" s="7">
        <f t="shared" ref="G88:G93" si="2">SUM(E88-F88)</f>
        <v>10000</v>
      </c>
      <c r="H88" s="1"/>
    </row>
    <row r="89" spans="1:8" x14ac:dyDescent="0.25">
      <c r="A89" s="30" t="s">
        <v>126</v>
      </c>
      <c r="B89" s="50" t="s">
        <v>8</v>
      </c>
      <c r="C89" s="51"/>
      <c r="D89" s="51"/>
      <c r="E89" s="14">
        <v>5000</v>
      </c>
      <c r="F89" s="11"/>
      <c r="G89" s="7">
        <f t="shared" si="2"/>
        <v>5000</v>
      </c>
      <c r="H89" s="1"/>
    </row>
    <row r="90" spans="1:8" x14ac:dyDescent="0.25">
      <c r="A90" s="30" t="s">
        <v>127</v>
      </c>
      <c r="B90" s="33" t="s">
        <v>84</v>
      </c>
      <c r="C90" s="34"/>
      <c r="D90" s="34"/>
      <c r="E90" s="14">
        <v>15000</v>
      </c>
      <c r="F90" s="11"/>
      <c r="G90" s="7">
        <f t="shared" si="2"/>
        <v>15000</v>
      </c>
      <c r="H90" s="1"/>
    </row>
    <row r="91" spans="1:8" x14ac:dyDescent="0.25">
      <c r="A91" s="30">
        <v>5485</v>
      </c>
      <c r="B91" s="33" t="s">
        <v>60</v>
      </c>
      <c r="C91" s="34"/>
      <c r="D91" s="34"/>
      <c r="E91" s="14">
        <v>0</v>
      </c>
      <c r="F91" s="11"/>
      <c r="G91" s="7">
        <f t="shared" si="2"/>
        <v>0</v>
      </c>
      <c r="H91" s="1" t="s">
        <v>68</v>
      </c>
    </row>
    <row r="92" spans="1:8" x14ac:dyDescent="0.25">
      <c r="A92" s="30" t="s">
        <v>128</v>
      </c>
      <c r="B92" s="50" t="s">
        <v>62</v>
      </c>
      <c r="C92" s="51"/>
      <c r="D92" s="51"/>
      <c r="E92" s="14">
        <v>6000</v>
      </c>
      <c r="F92" s="11"/>
      <c r="G92" s="7">
        <f t="shared" si="2"/>
        <v>6000</v>
      </c>
      <c r="H92" s="1"/>
    </row>
    <row r="93" spans="1:8" x14ac:dyDescent="0.25">
      <c r="A93" s="30" t="s">
        <v>129</v>
      </c>
      <c r="B93" s="53" t="s">
        <v>38</v>
      </c>
      <c r="C93" s="54"/>
      <c r="D93" s="55"/>
      <c r="E93" s="14">
        <v>0</v>
      </c>
      <c r="F93" s="11"/>
      <c r="G93" s="7">
        <f t="shared" si="2"/>
        <v>0</v>
      </c>
      <c r="H93" s="1" t="s">
        <v>68</v>
      </c>
    </row>
    <row r="94" spans="1:8" ht="15.75" thickBot="1" x14ac:dyDescent="0.3">
      <c r="A94" s="25"/>
      <c r="B94" s="60"/>
      <c r="C94" s="60"/>
      <c r="D94" s="61"/>
      <c r="E94" s="25"/>
      <c r="F94" s="25"/>
      <c r="G94" s="25"/>
      <c r="H94" s="1"/>
    </row>
    <row r="95" spans="1:8" x14ac:dyDescent="0.25">
      <c r="A95" s="5"/>
      <c r="B95" s="58" t="s">
        <v>5</v>
      </c>
      <c r="C95" s="58"/>
      <c r="D95" s="59"/>
      <c r="E95" s="15">
        <f>SUM(E15:E94)</f>
        <v>4688806.21</v>
      </c>
      <c r="F95" s="12">
        <f>SUM(F15:F94)</f>
        <v>0</v>
      </c>
      <c r="G95" s="7">
        <f t="shared" ref="G95" si="3">SUM(E95-F95)</f>
        <v>4688806.21</v>
      </c>
    </row>
    <row r="97" spans="1:7" ht="15.75" x14ac:dyDescent="0.25">
      <c r="A97" s="39"/>
      <c r="B97" s="39"/>
      <c r="C97" s="39"/>
      <c r="D97" s="39"/>
      <c r="E97" s="39"/>
      <c r="F97" s="39"/>
      <c r="G97" s="39"/>
    </row>
    <row r="98" spans="1:7" ht="15.75" x14ac:dyDescent="0.25">
      <c r="A98" s="39"/>
      <c r="B98" s="39"/>
      <c r="C98" s="39"/>
      <c r="D98" s="39"/>
      <c r="E98" s="39"/>
      <c r="F98" s="39"/>
      <c r="G98" s="39"/>
    </row>
    <row r="99" spans="1:7" ht="15.75" x14ac:dyDescent="0.25">
      <c r="A99" s="39"/>
      <c r="B99" s="39"/>
      <c r="C99" s="39"/>
      <c r="D99" s="39"/>
      <c r="E99" s="39"/>
      <c r="F99" s="39"/>
      <c r="G99" s="39"/>
    </row>
    <row r="100" spans="1:7" ht="15.75" x14ac:dyDescent="0.25">
      <c r="A100" s="39"/>
      <c r="B100" s="39"/>
      <c r="C100" s="39"/>
      <c r="D100" s="39"/>
      <c r="E100" s="39"/>
      <c r="F100" s="39"/>
      <c r="G100" s="39"/>
    </row>
  </sheetData>
  <mergeCells count="82">
    <mergeCell ref="B77:D77"/>
    <mergeCell ref="N38:P38"/>
    <mergeCell ref="B52:D52"/>
    <mergeCell ref="B53:D53"/>
    <mergeCell ref="B65:D65"/>
    <mergeCell ref="B74:D74"/>
    <mergeCell ref="B58:D58"/>
    <mergeCell ref="B59:D59"/>
    <mergeCell ref="B60:D60"/>
    <mergeCell ref="B46:D46"/>
    <mergeCell ref="B69:D69"/>
    <mergeCell ref="B71:D71"/>
    <mergeCell ref="B70:D70"/>
    <mergeCell ref="B66:D66"/>
    <mergeCell ref="B68:D68"/>
    <mergeCell ref="B62:D62"/>
    <mergeCell ref="B51:D51"/>
    <mergeCell ref="B30:D30"/>
    <mergeCell ref="B26:D26"/>
    <mergeCell ref="B61:D61"/>
    <mergeCell ref="B76:D76"/>
    <mergeCell ref="B45:D45"/>
    <mergeCell ref="A2:C2"/>
    <mergeCell ref="B14:D14"/>
    <mergeCell ref="A11:B11"/>
    <mergeCell ref="A10:B10"/>
    <mergeCell ref="A9:B9"/>
    <mergeCell ref="D10:G10"/>
    <mergeCell ref="A7:B7"/>
    <mergeCell ref="F11:F13"/>
    <mergeCell ref="A4:B4"/>
    <mergeCell ref="A3:B3"/>
    <mergeCell ref="B41:D41"/>
    <mergeCell ref="B33:D33"/>
    <mergeCell ref="A5:B5"/>
    <mergeCell ref="A8:B8"/>
    <mergeCell ref="B25:D25"/>
    <mergeCell ref="B36:D36"/>
    <mergeCell ref="B37:D37"/>
    <mergeCell ref="B38:D38"/>
    <mergeCell ref="B39:D39"/>
    <mergeCell ref="B15:D15"/>
    <mergeCell ref="A6:B6"/>
    <mergeCell ref="B22:D22"/>
    <mergeCell ref="B23:D23"/>
    <mergeCell ref="B34:D34"/>
    <mergeCell ref="B85:D85"/>
    <mergeCell ref="B95:D95"/>
    <mergeCell ref="B94:D94"/>
    <mergeCell ref="B89:D89"/>
    <mergeCell ref="B84:D84"/>
    <mergeCell ref="B88:D88"/>
    <mergeCell ref="B86:D86"/>
    <mergeCell ref="B87:D87"/>
    <mergeCell ref="B93:D93"/>
    <mergeCell ref="B92:D92"/>
    <mergeCell ref="B50:D50"/>
    <mergeCell ref="B20:D20"/>
    <mergeCell ref="B21:D21"/>
    <mergeCell ref="B81:D81"/>
    <mergeCell ref="B83:D83"/>
    <mergeCell ref="B73:D73"/>
    <mergeCell ref="B75:D75"/>
    <mergeCell ref="B72:D72"/>
    <mergeCell ref="B79:D79"/>
    <mergeCell ref="B80:D80"/>
    <mergeCell ref="B82:D82"/>
    <mergeCell ref="B78:D78"/>
    <mergeCell ref="B31:D31"/>
    <mergeCell ref="B28:D28"/>
    <mergeCell ref="B29:D29"/>
    <mergeCell ref="B64:D64"/>
    <mergeCell ref="B16:D16"/>
    <mergeCell ref="B48:D48"/>
    <mergeCell ref="B47:D47"/>
    <mergeCell ref="B43:D43"/>
    <mergeCell ref="B44:D44"/>
    <mergeCell ref="B32:D32"/>
    <mergeCell ref="B40:D40"/>
    <mergeCell ref="B27:D27"/>
    <mergeCell ref="B19:D19"/>
    <mergeCell ref="B17:D17"/>
  </mergeCells>
  <pageMargins left="0.27" right="0.26" top="0.64" bottom="0.45" header="0.2" footer="0.4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2025-2026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Kimberly Ford</cp:lastModifiedBy>
  <cp:lastPrinted>2026-07-20T15:02:46Z</cp:lastPrinted>
  <dcterms:created xsi:type="dcterms:W3CDTF">2013-03-11T17:56:31Z</dcterms:created>
  <dcterms:modified xsi:type="dcterms:W3CDTF">2026-07-20T15:26:44Z</dcterms:modified>
</cp:coreProperties>
</file>